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ervidor\Users\User\Desktop\Server\PROJETOS\CLIENTE\Município de Paim Filho\2 Projetos do cliente\PE Rede de água Santo Antonio 2025\7 Projeto final\Projeto revisado\"/>
    </mc:Choice>
  </mc:AlternateContent>
  <xr:revisionPtr revIDLastSave="0" documentId="13_ncr:1_{95C61AA9-777C-45C1-A602-16BB00EC86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ÇAMENTO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F18" i="1"/>
  <c r="G18" i="1" s="1"/>
  <c r="F20" i="1"/>
  <c r="G20" i="1" s="1"/>
  <c r="F21" i="1"/>
  <c r="G21" i="1" s="1"/>
  <c r="F19" i="1"/>
  <c r="G19" i="1" s="1"/>
  <c r="F17" i="1"/>
  <c r="G17" i="1" s="1"/>
  <c r="F16" i="1"/>
  <c r="G16" i="1" s="1"/>
  <c r="F15" i="1"/>
  <c r="G15" i="1" s="1"/>
  <c r="F14" i="1"/>
  <c r="G14" i="1" s="1"/>
  <c r="F13" i="1"/>
  <c r="G13" i="1" s="1"/>
  <c r="F22" i="1"/>
  <c r="G22" i="1" s="1"/>
  <c r="F24" i="1"/>
  <c r="F23" i="1" s="1"/>
  <c r="G24" i="1" l="1"/>
  <c r="G23" i="1" s="1"/>
  <c r="F8" i="1"/>
  <c r="G8" i="1" s="1"/>
  <c r="F12" i="1"/>
  <c r="G12" i="1" s="1"/>
  <c r="F10" i="1" l="1"/>
  <c r="F11" i="1"/>
  <c r="G11" i="1" s="1"/>
  <c r="G7" i="1" l="1"/>
  <c r="F7" i="1"/>
  <c r="G10" i="1"/>
  <c r="G9" i="1" s="1"/>
  <c r="F9" i="1"/>
</calcChain>
</file>

<file path=xl/sharedStrings.xml><?xml version="1.0" encoding="utf-8"?>
<sst xmlns="http://schemas.openxmlformats.org/spreadsheetml/2006/main" count="63" uniqueCount="52">
  <si>
    <t>CÓDIGO SINAPI</t>
  </si>
  <si>
    <t>DESCRIÇÃO</t>
  </si>
  <si>
    <t>UNIDADE</t>
  </si>
  <si>
    <t>UNITÁRIO</t>
  </si>
  <si>
    <t>m</t>
  </si>
  <si>
    <t>m³</t>
  </si>
  <si>
    <t>QUANTIDADE</t>
  </si>
  <si>
    <t>TOTAL sem BDI</t>
  </si>
  <si>
    <t>TOTAL com BDI</t>
  </si>
  <si>
    <t>Obra:</t>
  </si>
  <si>
    <t>Local:</t>
  </si>
  <si>
    <t>Proprietário</t>
  </si>
  <si>
    <t>Tabela de referência:</t>
  </si>
  <si>
    <t>BDI:</t>
  </si>
  <si>
    <t>Data:</t>
  </si>
  <si>
    <t>SERVIÇOS PRELIMINARES</t>
  </si>
  <si>
    <t>OBSERVAÇÕES:</t>
  </si>
  <si>
    <t>_________________________________________</t>
  </si>
  <si>
    <t>unid</t>
  </si>
  <si>
    <t xml:space="preserve">            João Vitor Mazutti - Responsável técnico</t>
  </si>
  <si>
    <t xml:space="preserve">            Engenheiro Ambiental CREA RS208060</t>
  </si>
  <si>
    <t xml:space="preserve">  ________________________________________</t>
  </si>
  <si>
    <t>Escavação mecanizada de vala com profundidade até 1,5 m (média montante e jusante/uma composição por trecho), retroescav. (0,26 m3), largura menor de 0,8 m, em solo de 1A categoria, locais com baixo nível de interferência. AF_09/2024</t>
  </si>
  <si>
    <t>Reaterro mecanizado de vala com retroescavadeira (capacidade da caçamba da retro: 0,26 m³/potência: 88 HP), largura até 0,8 m, profundidade até 1,5 m, com solo (sem substituição) de 1ª categoria, com compactador de solos de percussão. AF_08/2023</t>
  </si>
  <si>
    <t>Tubo PEAD liso para rede de água ou esgoto, diâmetro de 32 mm, junta soldada (não inclui a execução de solda) - fornecimento e assentamento. AF_12/2021</t>
  </si>
  <si>
    <t>VALOR TOTAL</t>
  </si>
  <si>
    <t>SISTEMA DE TRATAMENTO DE ÁGUA</t>
  </si>
  <si>
    <t>Estação de tratamento de água compacta, sistema mecânico, sem utilização de energia elétrica, dosagem automática, para desinfecção, com aplicação de produtos sólidos (cloro ou cloro + fluor), com abrigo próprio e fechamento com chave, instalada junto ao poço, sendo acionada e sustentada pelo fluxo de água.</t>
  </si>
  <si>
    <t>Hidrômetro DN 1.1/2", 20 m³/h - fornecimento e instalação. AF_03/2024</t>
  </si>
  <si>
    <t>Caixa de embutir em polipropileno para abrigo de hidrômetro - fornecimento e instalação (exclusive hidrômetro). AF_03/2024</t>
  </si>
  <si>
    <t>104995 (REF. 08/2024)</t>
  </si>
  <si>
    <t>Cotação 1 em anexo</t>
  </si>
  <si>
    <t>Cotação 2 em anexo</t>
  </si>
  <si>
    <t>Cabo flexível 4x2,5 mm, 0,6/1 KV</t>
  </si>
  <si>
    <t>SINAPI 09/25 - COM DESONERAÇÃO</t>
  </si>
  <si>
    <t>A planilha orçamentária foi elaborada com os valores do SINAPI - setembro/2025</t>
  </si>
  <si>
    <t>Rede adutora de água</t>
  </si>
  <si>
    <t>Comunidade Santo Antônio, Interior, Paim Filho</t>
  </si>
  <si>
    <t>Prefeitura Municipal de Paim Filho - RS</t>
  </si>
  <si>
    <t>Entrada de energia elétrica, aérea, trifásica, com caixa de embutir, cabo de 35 mm² e disjuntor DIN 50A (não incluso o poste de concreto)</t>
  </si>
  <si>
    <t>Poste de concreto armado de seção duplo T, extensão de 8,00 m, resistência de 150 DAN. Tipo D</t>
  </si>
  <si>
    <t xml:space="preserve">            Prefeitura Municipal de Paim Filho/RS</t>
  </si>
  <si>
    <t>Bomba submersa para poços tubulares profundos, diâmetro de 4 polegadas, elétrica, trifásica, potência 5,42 HP, 29 estágios, bocal de descarga de uma polegada e meia, HM/Q = 18 M / 8,10 M3/H A 201 M / 3,2 M3/H</t>
  </si>
  <si>
    <t xml:space="preserve">POÇO ARTESIANO E REDE ADUTORA </t>
  </si>
  <si>
    <t>h</t>
  </si>
  <si>
    <t>Eletricista com encargos complementares</t>
  </si>
  <si>
    <t>Auxiliar de eletricista com encargos complementares</t>
  </si>
  <si>
    <t>Eletrotécnico com encargos complementares</t>
  </si>
  <si>
    <t>Quadro de comando elétrico</t>
  </si>
  <si>
    <t>Estimativa de mercado</t>
  </si>
  <si>
    <t xml:space="preserve">                     CNPJ: 87.613.567/0001-66</t>
  </si>
  <si>
    <t>Locação de rede de água ou esgoto. AF_03/2024 (Rede de adução)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</si>
</sst>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3" borderId="0" xfId="0" applyFont="1" applyFill="1" applyProtection="1">
      <protection locked="0"/>
    </xf>
    <xf numFmtId="0" fontId="0" fillId="3" borderId="13" xfId="0" applyFill="1" applyBorder="1"/>
    <xf numFmtId="0" fontId="0" fillId="3" borderId="15" xfId="0" applyFill="1" applyBorder="1"/>
    <xf numFmtId="0" fontId="0" fillId="3" borderId="16" xfId="0" applyFill="1" applyBorder="1"/>
    <xf numFmtId="0" fontId="5" fillId="2" borderId="8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5" fillId="2" borderId="18" xfId="0" applyNumberFormat="1" applyFont="1" applyFill="1" applyBorder="1" applyAlignment="1">
      <alignment vertical="center" wrapText="1"/>
    </xf>
    <xf numFmtId="44" fontId="6" fillId="0" borderId="19" xfId="0" applyNumberFormat="1" applyFont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4" fillId="3" borderId="13" xfId="0" applyFont="1" applyFill="1" applyBorder="1" applyProtection="1">
      <protection locked="0"/>
    </xf>
    <xf numFmtId="0" fontId="4" fillId="3" borderId="13" xfId="0" applyFont="1" applyFill="1" applyBorder="1"/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left" vertical="center" wrapText="1"/>
    </xf>
    <xf numFmtId="0" fontId="0" fillId="3" borderId="23" xfId="0" applyFill="1" applyBorder="1" applyAlignment="1">
      <alignment vertical="center"/>
    </xf>
    <xf numFmtId="0" fontId="0" fillId="3" borderId="10" xfId="0" applyFill="1" applyBorder="1" applyAlignment="1">
      <alignment horizontal="left" vertical="center" wrapText="1"/>
    </xf>
    <xf numFmtId="0" fontId="6" fillId="3" borderId="10" xfId="0" applyFont="1" applyFill="1" applyBorder="1"/>
    <xf numFmtId="0" fontId="6" fillId="3" borderId="11" xfId="0" applyFont="1" applyFill="1" applyBorder="1"/>
    <xf numFmtId="0" fontId="6" fillId="3" borderId="1" xfId="0" applyFont="1" applyFill="1" applyBorder="1" applyAlignment="1">
      <alignment horizontal="center" vertical="center"/>
    </xf>
    <xf numFmtId="44" fontId="6" fillId="3" borderId="1" xfId="0" applyNumberFormat="1" applyFont="1" applyFill="1" applyBorder="1" applyAlignment="1">
      <alignment horizontal="center" vertical="center"/>
    </xf>
    <xf numFmtId="44" fontId="6" fillId="3" borderId="19" xfId="0" applyNumberFormat="1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44" fontId="6" fillId="0" borderId="1" xfId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44" fontId="5" fillId="2" borderId="8" xfId="0" applyNumberFormat="1" applyFont="1" applyFill="1" applyBorder="1" applyAlignment="1">
      <alignment vertical="center" wrapText="1"/>
    </xf>
    <xf numFmtId="44" fontId="5" fillId="4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4" fontId="5" fillId="2" borderId="9" xfId="0" applyNumberFormat="1" applyFont="1" applyFill="1" applyBorder="1" applyAlignment="1">
      <alignment vertical="center" wrapText="1"/>
    </xf>
    <xf numFmtId="44" fontId="5" fillId="4" borderId="18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vertical="center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7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</cellXfs>
  <cellStyles count="4">
    <cellStyle name="Moeda" xfId="1" builtinId="4"/>
    <cellStyle name="Moeda 2" xfId="2" xr:uid="{F92AF630-E5EB-467D-B758-A0EC404089C5}"/>
    <cellStyle name="Normal" xfId="0" builtinId="0"/>
    <cellStyle name="Vírgula 2" xfId="3" xr:uid="{15E0ABCE-6537-437F-AFA8-08B1709B8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1</xdr:col>
      <xdr:colOff>1122045</xdr:colOff>
      <xdr:row>0</xdr:row>
      <xdr:rowOff>1038225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A3A22D-5E4A-42D3-03FE-587E27C596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22" b="23423"/>
        <a:stretch/>
      </xdr:blipFill>
      <xdr:spPr>
        <a:xfrm>
          <a:off x="95250" y="85725"/>
          <a:ext cx="190309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abSelected="1" topLeftCell="A10" workbookViewId="0">
      <selection activeCell="B9" sqref="B9"/>
    </sheetView>
  </sheetViews>
  <sheetFormatPr defaultRowHeight="15" x14ac:dyDescent="0.25"/>
  <cols>
    <col min="1" max="1" width="13.140625" style="5" customWidth="1"/>
    <col min="2" max="2" width="83.42578125" style="6" customWidth="1"/>
    <col min="3" max="3" width="12.5703125" customWidth="1"/>
    <col min="4" max="4" width="14.7109375" bestFit="1" customWidth="1"/>
    <col min="5" max="5" width="14.28515625" bestFit="1" customWidth="1"/>
    <col min="6" max="6" width="15.42578125" customWidth="1"/>
    <col min="7" max="7" width="16.140625" customWidth="1"/>
    <col min="8" max="8" width="37" style="7" bestFit="1" customWidth="1"/>
  </cols>
  <sheetData>
    <row r="1" spans="1:8" ht="83.25" customHeight="1" thickBot="1" x14ac:dyDescent="0.3">
      <c r="A1" s="70"/>
      <c r="B1" s="71"/>
      <c r="C1" s="71"/>
      <c r="D1" s="71"/>
      <c r="E1" s="71"/>
      <c r="F1" s="71"/>
      <c r="G1" s="72"/>
    </row>
    <row r="2" spans="1:8" ht="15.75" x14ac:dyDescent="0.25">
      <c r="A2" s="40" t="s">
        <v>9</v>
      </c>
      <c r="B2" s="41" t="s">
        <v>36</v>
      </c>
      <c r="C2" s="73" t="s">
        <v>12</v>
      </c>
      <c r="D2" s="73"/>
      <c r="E2" s="76" t="s">
        <v>34</v>
      </c>
      <c r="F2" s="76"/>
      <c r="G2" s="77"/>
    </row>
    <row r="3" spans="1:8" ht="15.75" x14ac:dyDescent="0.25">
      <c r="A3" s="42" t="s">
        <v>10</v>
      </c>
      <c r="B3" s="43" t="s">
        <v>37</v>
      </c>
      <c r="C3" s="74" t="s">
        <v>13</v>
      </c>
      <c r="D3" s="74"/>
      <c r="E3" s="78">
        <v>0.2041</v>
      </c>
      <c r="F3" s="79"/>
      <c r="G3" s="80"/>
    </row>
    <row r="4" spans="1:8" ht="15.75" x14ac:dyDescent="0.25">
      <c r="A4" s="44" t="s">
        <v>11</v>
      </c>
      <c r="B4" s="45" t="s">
        <v>38</v>
      </c>
      <c r="C4" s="75" t="s">
        <v>14</v>
      </c>
      <c r="D4" s="75"/>
      <c r="E4" s="81">
        <v>46000</v>
      </c>
      <c r="F4" s="79"/>
      <c r="G4" s="80"/>
    </row>
    <row r="5" spans="1:8" ht="31.5" x14ac:dyDescent="0.25">
      <c r="A5" s="46" t="s">
        <v>0</v>
      </c>
      <c r="B5" s="47" t="s">
        <v>1</v>
      </c>
      <c r="C5" s="48" t="s">
        <v>2</v>
      </c>
      <c r="D5" s="48" t="s">
        <v>3</v>
      </c>
      <c r="E5" s="49" t="s">
        <v>6</v>
      </c>
      <c r="F5" s="48" t="s">
        <v>7</v>
      </c>
      <c r="G5" s="50" t="s">
        <v>8</v>
      </c>
      <c r="H5" s="8"/>
    </row>
    <row r="6" spans="1:8" ht="15.75" x14ac:dyDescent="0.25">
      <c r="A6" s="82" t="s">
        <v>25</v>
      </c>
      <c r="B6" s="83"/>
      <c r="C6" s="83"/>
      <c r="D6" s="83"/>
      <c r="E6" s="84"/>
      <c r="F6" s="39">
        <f>SUM(F7+F9+F23)</f>
        <v>31431.856400000001</v>
      </c>
      <c r="G6" s="56">
        <f>SUM(G7+G9+G23)</f>
        <v>37847.098291240007</v>
      </c>
      <c r="H6" s="8"/>
    </row>
    <row r="7" spans="1:8" ht="15" customHeight="1" x14ac:dyDescent="0.25">
      <c r="A7" s="51">
        <v>1</v>
      </c>
      <c r="B7" s="52" t="s">
        <v>15</v>
      </c>
      <c r="C7" s="15"/>
      <c r="D7" s="15"/>
      <c r="E7" s="15"/>
      <c r="F7" s="38">
        <f>SUM(F8:F8)</f>
        <v>1327.4099999999999</v>
      </c>
      <c r="G7" s="19">
        <f>SUM(G8:G8)</f>
        <v>1598.3343809999999</v>
      </c>
      <c r="H7" s="8"/>
    </row>
    <row r="8" spans="1:8" ht="45" customHeight="1" x14ac:dyDescent="0.25">
      <c r="A8" s="53">
        <v>99063</v>
      </c>
      <c r="B8" s="43" t="s">
        <v>51</v>
      </c>
      <c r="C8" s="16" t="s">
        <v>4</v>
      </c>
      <c r="D8" s="17">
        <v>9.0299999999999994</v>
      </c>
      <c r="E8" s="16">
        <v>147</v>
      </c>
      <c r="F8" s="18">
        <f>E8*D8</f>
        <v>1327.4099999999999</v>
      </c>
      <c r="G8" s="20">
        <f>F8+(F8*E3)</f>
        <v>1598.3343809999999</v>
      </c>
    </row>
    <row r="9" spans="1:8" ht="15.75" x14ac:dyDescent="0.25">
      <c r="A9" s="54">
        <v>2</v>
      </c>
      <c r="B9" s="52" t="s">
        <v>43</v>
      </c>
      <c r="C9" s="15"/>
      <c r="D9" s="15"/>
      <c r="E9" s="15"/>
      <c r="F9" s="55">
        <f>SUM(F10:F22)</f>
        <v>27304.446400000001</v>
      </c>
      <c r="G9" s="19">
        <f>SUM(G10:G22)</f>
        <v>32877.283910240003</v>
      </c>
      <c r="H9" s="10"/>
    </row>
    <row r="10" spans="1:8" ht="47.25" x14ac:dyDescent="0.25">
      <c r="A10" s="53">
        <v>90105</v>
      </c>
      <c r="B10" s="43" t="s">
        <v>22</v>
      </c>
      <c r="C10" s="16" t="s">
        <v>5</v>
      </c>
      <c r="D10" s="17">
        <v>9.27</v>
      </c>
      <c r="E10" s="16">
        <v>70.56</v>
      </c>
      <c r="F10" s="18">
        <f t="shared" ref="F10:F22" si="0">E10*D10</f>
        <v>654.09119999999996</v>
      </c>
      <c r="G10" s="20">
        <f>F10+(F10*E3)</f>
        <v>787.59121391999997</v>
      </c>
      <c r="H10" s="10"/>
    </row>
    <row r="11" spans="1:8" ht="47.25" x14ac:dyDescent="0.25">
      <c r="A11" s="53">
        <v>93378</v>
      </c>
      <c r="B11" s="43" t="s">
        <v>23</v>
      </c>
      <c r="C11" s="16" t="s">
        <v>5</v>
      </c>
      <c r="D11" s="17">
        <v>26.17</v>
      </c>
      <c r="E11" s="16">
        <v>70.56</v>
      </c>
      <c r="F11" s="18">
        <f t="shared" si="0"/>
        <v>1846.5552000000002</v>
      </c>
      <c r="G11" s="20">
        <f>F11+(F11*E3)</f>
        <v>2223.4371163200003</v>
      </c>
      <c r="H11" s="10"/>
    </row>
    <row r="12" spans="1:8" ht="45" customHeight="1" x14ac:dyDescent="0.25">
      <c r="A12" s="53">
        <v>103373</v>
      </c>
      <c r="B12" s="43" t="s">
        <v>24</v>
      </c>
      <c r="C12" s="16" t="s">
        <v>4</v>
      </c>
      <c r="D12" s="17">
        <v>13.03</v>
      </c>
      <c r="E12" s="16">
        <v>147</v>
      </c>
      <c r="F12" s="18">
        <f t="shared" si="0"/>
        <v>1915.4099999999999</v>
      </c>
      <c r="G12" s="20">
        <f>F12+(F12*E3)</f>
        <v>2306.3451809999997</v>
      </c>
      <c r="H12" s="10"/>
    </row>
    <row r="13" spans="1:8" ht="45" customHeight="1" x14ac:dyDescent="0.25">
      <c r="A13" s="53" t="s">
        <v>30</v>
      </c>
      <c r="B13" s="43" t="s">
        <v>29</v>
      </c>
      <c r="C13" s="16" t="s">
        <v>18</v>
      </c>
      <c r="D13" s="17">
        <v>51.08</v>
      </c>
      <c r="E13" s="16">
        <v>1</v>
      </c>
      <c r="F13" s="18">
        <f t="shared" si="0"/>
        <v>51.08</v>
      </c>
      <c r="G13" s="20">
        <f>F13+(F13*E3)</f>
        <v>61.505427999999995</v>
      </c>
      <c r="H13" s="10"/>
    </row>
    <row r="14" spans="1:8" ht="45" customHeight="1" x14ac:dyDescent="0.25">
      <c r="A14" s="53" t="s">
        <v>31</v>
      </c>
      <c r="B14" s="67" t="s">
        <v>33</v>
      </c>
      <c r="C14" s="30" t="s">
        <v>4</v>
      </c>
      <c r="D14" s="36">
        <v>12.59</v>
      </c>
      <c r="E14" s="30">
        <v>147</v>
      </c>
      <c r="F14" s="31">
        <f t="shared" si="0"/>
        <v>1850.73</v>
      </c>
      <c r="G14" s="32">
        <f>F14+(F14*E3)</f>
        <v>2228.4639929999998</v>
      </c>
      <c r="H14" s="10"/>
    </row>
    <row r="15" spans="1:8" ht="45" customHeight="1" x14ac:dyDescent="0.25">
      <c r="A15" s="53">
        <v>101512</v>
      </c>
      <c r="B15" s="67" t="s">
        <v>39</v>
      </c>
      <c r="C15" s="30" t="s">
        <v>18</v>
      </c>
      <c r="D15" s="36">
        <v>2561.91</v>
      </c>
      <c r="E15" s="30">
        <v>1</v>
      </c>
      <c r="F15" s="31">
        <f t="shared" si="0"/>
        <v>2561.91</v>
      </c>
      <c r="G15" s="32">
        <f>F15+(F15*E3)</f>
        <v>3084.7958309999999</v>
      </c>
      <c r="H15" s="10"/>
    </row>
    <row r="16" spans="1:8" ht="45" customHeight="1" x14ac:dyDescent="0.25">
      <c r="A16" s="53">
        <v>41195</v>
      </c>
      <c r="B16" s="67" t="s">
        <v>40</v>
      </c>
      <c r="C16" s="30" t="s">
        <v>18</v>
      </c>
      <c r="D16" s="36">
        <v>637.17999999999995</v>
      </c>
      <c r="E16" s="30">
        <v>1</v>
      </c>
      <c r="F16" s="31">
        <f t="shared" si="0"/>
        <v>637.17999999999995</v>
      </c>
      <c r="G16" s="32">
        <f>F16+(F16*E3)</f>
        <v>767.22843799999998</v>
      </c>
      <c r="H16" s="10"/>
    </row>
    <row r="17" spans="1:10" ht="45" customHeight="1" x14ac:dyDescent="0.25">
      <c r="A17" s="53">
        <v>750</v>
      </c>
      <c r="B17" s="68" t="s">
        <v>42</v>
      </c>
      <c r="C17" s="30" t="s">
        <v>18</v>
      </c>
      <c r="D17" s="36">
        <v>14182.27</v>
      </c>
      <c r="E17" s="30">
        <v>1</v>
      </c>
      <c r="F17" s="31">
        <f t="shared" si="0"/>
        <v>14182.27</v>
      </c>
      <c r="G17" s="32">
        <f>F17+(F17*E3)</f>
        <v>17076.871307000001</v>
      </c>
      <c r="H17" s="10"/>
    </row>
    <row r="18" spans="1:10" ht="45" customHeight="1" x14ac:dyDescent="0.25">
      <c r="A18" s="53" t="s">
        <v>49</v>
      </c>
      <c r="B18" s="67" t="s">
        <v>48</v>
      </c>
      <c r="C18" s="30" t="s">
        <v>18</v>
      </c>
      <c r="D18" s="36">
        <v>1500</v>
      </c>
      <c r="E18" s="30">
        <v>1</v>
      </c>
      <c r="F18" s="31">
        <f t="shared" si="0"/>
        <v>1500</v>
      </c>
      <c r="G18" s="32">
        <f>F18+(F18*E3)</f>
        <v>1806.15</v>
      </c>
      <c r="H18" s="10"/>
    </row>
    <row r="19" spans="1:10" ht="45" customHeight="1" x14ac:dyDescent="0.25">
      <c r="A19" s="53">
        <v>88264</v>
      </c>
      <c r="B19" s="67" t="s">
        <v>45</v>
      </c>
      <c r="C19" s="30" t="s">
        <v>44</v>
      </c>
      <c r="D19" s="36">
        <v>28.75</v>
      </c>
      <c r="E19" s="30">
        <v>8</v>
      </c>
      <c r="F19" s="31">
        <f t="shared" si="0"/>
        <v>230</v>
      </c>
      <c r="G19" s="32">
        <f>F19+(F19*E3)</f>
        <v>276.94299999999998</v>
      </c>
      <c r="H19" s="10"/>
    </row>
    <row r="20" spans="1:10" ht="45" customHeight="1" x14ac:dyDescent="0.25">
      <c r="A20" s="53">
        <v>88266</v>
      </c>
      <c r="B20" s="67" t="s">
        <v>47</v>
      </c>
      <c r="C20" s="30" t="s">
        <v>44</v>
      </c>
      <c r="D20" s="36">
        <v>34.57</v>
      </c>
      <c r="E20" s="30">
        <v>8</v>
      </c>
      <c r="F20" s="31">
        <f t="shared" si="0"/>
        <v>276.56</v>
      </c>
      <c r="G20" s="32">
        <f>F20+(F20*E3)</f>
        <v>333.00589600000001</v>
      </c>
      <c r="H20" s="10"/>
    </row>
    <row r="21" spans="1:10" ht="45" customHeight="1" x14ac:dyDescent="0.25">
      <c r="A21" s="53">
        <v>88247</v>
      </c>
      <c r="B21" s="61" t="s">
        <v>46</v>
      </c>
      <c r="C21" s="30" t="s">
        <v>44</v>
      </c>
      <c r="D21" s="36">
        <v>24</v>
      </c>
      <c r="E21" s="30">
        <v>8</v>
      </c>
      <c r="F21" s="31">
        <f t="shared" si="0"/>
        <v>192</v>
      </c>
      <c r="G21" s="32">
        <f>F21+(F21*E3)</f>
        <v>231.18720000000002</v>
      </c>
      <c r="H21" s="10"/>
    </row>
    <row r="22" spans="1:10" ht="45" customHeight="1" x14ac:dyDescent="0.25">
      <c r="A22" s="60">
        <v>105135</v>
      </c>
      <c r="B22" s="59" t="s">
        <v>28</v>
      </c>
      <c r="C22" s="16" t="s">
        <v>18</v>
      </c>
      <c r="D22" s="17">
        <v>1406.66</v>
      </c>
      <c r="E22" s="16">
        <v>1</v>
      </c>
      <c r="F22" s="18">
        <f t="shared" si="0"/>
        <v>1406.66</v>
      </c>
      <c r="G22" s="20">
        <f>F22+(F22*E3)</f>
        <v>1693.7593060000002</v>
      </c>
      <c r="H22" s="10"/>
    </row>
    <row r="23" spans="1:10" ht="15.75" x14ac:dyDescent="0.25">
      <c r="A23" s="54">
        <v>4</v>
      </c>
      <c r="B23" s="52" t="s">
        <v>26</v>
      </c>
      <c r="C23" s="15"/>
      <c r="D23" s="15"/>
      <c r="E23" s="15"/>
      <c r="F23" s="55">
        <f>SUM(F24)</f>
        <v>2800</v>
      </c>
      <c r="G23" s="37">
        <f>SUM(G24)</f>
        <v>3371.48</v>
      </c>
      <c r="H23" s="1"/>
    </row>
    <row r="24" spans="1:10" ht="60.75" thickBot="1" x14ac:dyDescent="0.3">
      <c r="A24" s="53" t="s">
        <v>32</v>
      </c>
      <c r="B24" s="59" t="s">
        <v>27</v>
      </c>
      <c r="C24" s="16" t="s">
        <v>18</v>
      </c>
      <c r="D24" s="17">
        <v>2800</v>
      </c>
      <c r="E24" s="16">
        <v>1</v>
      </c>
      <c r="F24" s="18">
        <f>E24*D24</f>
        <v>2800</v>
      </c>
      <c r="G24" s="20">
        <f>F24+(F24*E3)</f>
        <v>3371.48</v>
      </c>
      <c r="H24" s="1"/>
    </row>
    <row r="25" spans="1:10" ht="3.75" customHeight="1" x14ac:dyDescent="0.25">
      <c r="A25" s="26"/>
      <c r="B25" s="27"/>
      <c r="C25" s="28"/>
      <c r="D25" s="28"/>
      <c r="E25" s="28"/>
      <c r="F25" s="28"/>
      <c r="G25" s="29"/>
    </row>
    <row r="26" spans="1:10" ht="15.75" x14ac:dyDescent="0.25">
      <c r="A26" s="58" t="s">
        <v>16</v>
      </c>
      <c r="B26" s="62"/>
      <c r="C26" s="63"/>
      <c r="D26" s="63"/>
      <c r="E26" s="63"/>
      <c r="F26" s="63"/>
      <c r="G26" s="33"/>
      <c r="J26" s="7"/>
    </row>
    <row r="27" spans="1:10" ht="16.5" thickBot="1" x14ac:dyDescent="0.3">
      <c r="A27" s="57" t="s">
        <v>35</v>
      </c>
      <c r="B27" s="62"/>
      <c r="C27" s="63"/>
      <c r="D27" s="63"/>
      <c r="E27" s="63"/>
      <c r="F27" s="63"/>
      <c r="G27" s="33"/>
      <c r="J27" s="7"/>
    </row>
    <row r="28" spans="1:10" x14ac:dyDescent="0.25">
      <c r="A28" s="26"/>
      <c r="B28" s="27"/>
      <c r="C28" s="34"/>
      <c r="D28" s="34"/>
      <c r="E28" s="34"/>
      <c r="F28" s="34"/>
      <c r="G28" s="35"/>
      <c r="J28" s="7"/>
    </row>
    <row r="29" spans="1:10" ht="34.5" customHeight="1" x14ac:dyDescent="0.25">
      <c r="A29" s="21"/>
      <c r="C29" s="11"/>
      <c r="D29" s="11"/>
      <c r="E29" s="11"/>
      <c r="F29" s="11"/>
      <c r="G29" s="22"/>
      <c r="J29" s="9"/>
    </row>
    <row r="30" spans="1:10" ht="15.75" x14ac:dyDescent="0.25">
      <c r="A30" s="21"/>
      <c r="B30" s="11" t="s">
        <v>21</v>
      </c>
      <c r="C30" s="11" t="s">
        <v>17</v>
      </c>
      <c r="D30" s="64"/>
      <c r="E30" s="64"/>
      <c r="F30" s="64"/>
      <c r="G30" s="23"/>
      <c r="J30" s="9"/>
    </row>
    <row r="31" spans="1:10" ht="15.75" x14ac:dyDescent="0.25">
      <c r="A31" s="21"/>
      <c r="B31" s="65" t="s">
        <v>19</v>
      </c>
      <c r="C31" s="64" t="s">
        <v>41</v>
      </c>
      <c r="D31" s="11"/>
      <c r="E31" s="11"/>
      <c r="F31" s="11"/>
      <c r="G31" s="22"/>
      <c r="J31" s="9"/>
    </row>
    <row r="32" spans="1:10" ht="15" customHeight="1" x14ac:dyDescent="0.25">
      <c r="A32" s="21"/>
      <c r="B32" s="66" t="s">
        <v>20</v>
      </c>
      <c r="C32" s="69" t="s">
        <v>50</v>
      </c>
      <c r="D32" s="69"/>
      <c r="E32" s="69"/>
      <c r="F32" s="69"/>
      <c r="G32" s="12"/>
      <c r="J32" s="7"/>
    </row>
    <row r="33" spans="1:7" ht="18" customHeight="1" thickBot="1" x14ac:dyDescent="0.3">
      <c r="A33" s="24"/>
      <c r="B33" s="25"/>
      <c r="C33" s="13"/>
      <c r="D33" s="13"/>
      <c r="E33" s="13"/>
      <c r="F33" s="13"/>
      <c r="G33" s="14"/>
    </row>
    <row r="34" spans="1:7" x14ac:dyDescent="0.25">
      <c r="A34" s="1"/>
    </row>
    <row r="35" spans="1:7" x14ac:dyDescent="0.25">
      <c r="A35" s="1"/>
      <c r="C35" s="1"/>
      <c r="D35" s="1"/>
      <c r="E35" s="2"/>
      <c r="F35" s="4"/>
      <c r="G35" s="4"/>
    </row>
    <row r="36" spans="1:7" x14ac:dyDescent="0.25">
      <c r="A36" s="1"/>
      <c r="C36" s="1"/>
      <c r="D36" s="1"/>
      <c r="E36" s="2"/>
      <c r="F36" s="4"/>
      <c r="G36" s="4"/>
    </row>
    <row r="37" spans="1:7" x14ac:dyDescent="0.25">
      <c r="A37" s="1"/>
      <c r="C37" s="1"/>
      <c r="D37" s="1"/>
      <c r="E37" s="2"/>
      <c r="F37" s="4"/>
      <c r="G37" s="4"/>
    </row>
    <row r="38" spans="1:7" x14ac:dyDescent="0.25">
      <c r="A38" s="1"/>
      <c r="C38" s="1"/>
      <c r="D38" s="1"/>
      <c r="E38" s="2"/>
      <c r="F38" s="4"/>
      <c r="G38" s="4"/>
    </row>
    <row r="39" spans="1:7" x14ac:dyDescent="0.25">
      <c r="A39" s="1"/>
      <c r="C39" s="1"/>
      <c r="D39" s="1"/>
      <c r="E39" s="2"/>
      <c r="F39" s="4"/>
      <c r="G39" s="4"/>
    </row>
    <row r="41" spans="1:7" x14ac:dyDescent="0.25">
      <c r="F41" s="3"/>
      <c r="G41" s="3"/>
    </row>
  </sheetData>
  <mergeCells count="9">
    <mergeCell ref="C32:F32"/>
    <mergeCell ref="A1:G1"/>
    <mergeCell ref="C2:D2"/>
    <mergeCell ref="C3:D3"/>
    <mergeCell ref="C4:D4"/>
    <mergeCell ref="E2:G2"/>
    <mergeCell ref="E3:G3"/>
    <mergeCell ref="E4:G4"/>
    <mergeCell ref="A6:E6"/>
  </mergeCells>
  <printOptions horizontalCentered="1" verticalCentered="1"/>
  <pageMargins left="3.937007874015748E-2" right="3.937007874015748E-2" top="0.35433070866141736" bottom="0.35433070866141736" header="0.11811023622047245" footer="0.31496062992125984"/>
  <pageSetup paperSize="9" scale="61" orientation="portrait" horizontalDpi="4294967293" verticalDpi="4294967293" r:id="rId1"/>
  <ignoredErrors>
    <ignoredError sqref="F9 F2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ORÇAMENTO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Vinicius</dc:creator>
  <cp:lastModifiedBy>Maxxin Bi</cp:lastModifiedBy>
  <cp:lastPrinted>2025-12-09T14:04:08Z</cp:lastPrinted>
  <dcterms:created xsi:type="dcterms:W3CDTF">2022-11-04T13:35:34Z</dcterms:created>
  <dcterms:modified xsi:type="dcterms:W3CDTF">2026-03-09T20:34:43Z</dcterms:modified>
</cp:coreProperties>
</file>